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artridge\Desktop\"/>
    </mc:Choice>
  </mc:AlternateContent>
  <xr:revisionPtr revIDLastSave="0" documentId="13_ncr:1_{A8AC1351-7504-4206-8AF7-4450B42E3CE9}" xr6:coauthVersionLast="45" xr6:coauthVersionMax="45" xr10:uidLastSave="{00000000-0000-0000-0000-000000000000}"/>
  <bookViews>
    <workbookView xWindow="-120" yWindow="-120" windowWidth="20640" windowHeight="11160" xr2:uid="{EF31E3F9-200E-49E9-AE57-07D42124FA2E}"/>
  </bookViews>
  <sheets>
    <sheet name="Sheet1" sheetId="1" r:id="rId1"/>
  </sheets>
  <definedNames>
    <definedName name="_xlnm.Print_Area" localSheetId="0">Sheet1!$A$1:$I$29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14" i="1"/>
  <c r="H21" i="1" l="1"/>
  <c r="H15" i="1"/>
  <c r="H16" i="1"/>
  <c r="H18" i="1"/>
  <c r="H19" i="1"/>
  <c r="H20" i="1"/>
  <c r="H22" i="1"/>
  <c r="H23" i="1"/>
  <c r="H24" i="1"/>
  <c r="H14" i="1"/>
  <c r="D30" i="1"/>
  <c r="E21" i="1"/>
  <c r="E22" i="1"/>
  <c r="E23" i="1"/>
  <c r="E24" i="1"/>
  <c r="H28" i="1"/>
  <c r="H25" i="1" l="1"/>
  <c r="E15" i="1"/>
  <c r="E16" i="1"/>
  <c r="I25" i="1" s="1"/>
  <c r="E17" i="1"/>
  <c r="H17" i="1" s="1"/>
  <c r="E18" i="1"/>
  <c r="E19" i="1"/>
  <c r="E20" i="1"/>
  <c r="E14" i="1"/>
  <c r="H27" i="1" l="1"/>
  <c r="H29" i="1" l="1"/>
</calcChain>
</file>

<file path=xl/sharedStrings.xml><?xml version="1.0" encoding="utf-8"?>
<sst xmlns="http://schemas.openxmlformats.org/spreadsheetml/2006/main" count="45" uniqueCount="31">
  <si>
    <t>Faceshield</t>
  </si>
  <si>
    <t>Cost</t>
  </si>
  <si>
    <t>Units/Pack</t>
  </si>
  <si>
    <t>Cost/Unit</t>
  </si>
  <si>
    <t>Total Cost</t>
  </si>
  <si>
    <t>n95 Mask</t>
  </si>
  <si>
    <t>Respirator</t>
  </si>
  <si>
    <t>Gloves</t>
  </si>
  <si>
    <t>Haircap</t>
  </si>
  <si>
    <t>Shoe covering</t>
  </si>
  <si>
    <t>Disposable Gown</t>
  </si>
  <si>
    <t>Frequency</t>
  </si>
  <si>
    <t>Appointments per day</t>
  </si>
  <si>
    <t>Staff per day</t>
  </si>
  <si>
    <t>Daily Estimated PPE Costs</t>
  </si>
  <si>
    <t>Cost of Infection Control Time</t>
  </si>
  <si>
    <t>Average cleanup/setup (min)</t>
  </si>
  <si>
    <t>Average assistant wage ($/hour)</t>
  </si>
  <si>
    <t>Estimated Time Cost</t>
  </si>
  <si>
    <t>Total Estimated Cost per day</t>
  </si>
  <si>
    <t>Daily Production Goal</t>
  </si>
  <si>
    <t>Infection Control Costs as a percent of daily production</t>
  </si>
  <si>
    <t>Per appointment</t>
  </si>
  <si>
    <t>Per day</t>
  </si>
  <si>
    <t>As needed</t>
  </si>
  <si>
    <t>© Five Lakes Dental Practice Solutions 2020</t>
  </si>
  <si>
    <r>
      <t xml:space="preserve">To calculate estimated PPE costs for your practice, enter values into boxes highlighted in green.  Please contact us for any questions about using this excel template as a guide to estimating your PPE costs.  Email us at </t>
    </r>
    <r>
      <rPr>
        <b/>
        <sz val="9"/>
        <color theme="4"/>
        <rFont val="Open Sans"/>
        <family val="2"/>
      </rPr>
      <t>maureen.cari@fivelakespro.com</t>
    </r>
    <r>
      <rPr>
        <sz val="9"/>
        <color theme="4"/>
        <rFont val="Open Sans"/>
        <family val="2"/>
      </rPr>
      <t>.</t>
    </r>
  </si>
  <si>
    <t>Add other items</t>
  </si>
  <si>
    <t>As Needed Items</t>
  </si>
  <si>
    <t>Item</t>
  </si>
  <si>
    <t>Usage per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</si>
</sst>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9"/>
      <color theme="1"/>
      <name val="Open Sans"/>
      <family val="2"/>
    </font>
    <font>
      <b/>
      <sz val="11"/>
      <color theme="1"/>
      <name val="Open Sans"/>
      <family val="2"/>
    </font>
    <font>
      <sz val="8"/>
      <color theme="1"/>
      <name val="Open Sans"/>
      <family val="2"/>
    </font>
    <font>
      <sz val="9"/>
      <color theme="4"/>
      <name val="Open Sans"/>
      <family val="2"/>
    </font>
    <font>
      <b/>
      <sz val="9"/>
      <color theme="4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CE3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rgb="FF6E6E6E"/>
      </left>
      <right style="thin">
        <color rgb="FF6E6E6E"/>
      </right>
      <top style="thin">
        <color rgb="FF6E6E6E"/>
      </top>
      <bottom style="thin">
        <color rgb="FF6E6E6E"/>
      </bottom>
      <diagonal/>
    </border>
    <border>
      <left style="thin">
        <color rgb="FF6E6E6E"/>
      </left>
      <right style="thin">
        <color rgb="FF6E6E6E"/>
      </right>
      <top/>
      <bottom style="thin">
        <color rgb="FF6E6E6E"/>
      </bottom>
      <diagonal/>
    </border>
    <border>
      <left style="thin">
        <color rgb="FF6E6E6E"/>
      </left>
      <right style="thin">
        <color rgb="FF6E6E6E"/>
      </right>
      <top style="thin">
        <color rgb="FF6E6E6E"/>
      </top>
      <bottom style="thin">
        <color indexed="64"/>
      </bottom>
      <diagonal/>
    </border>
    <border>
      <left style="thin">
        <color rgb="FF6E6E6E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/>
    <xf numFmtId="164" fontId="2" fillId="2" borderId="0" xfId="0" applyNumberFormat="1" applyFont="1" applyFill="1"/>
    <xf numFmtId="164" fontId="2" fillId="2" borderId="1" xfId="0" applyNumberFormat="1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164" fontId="2" fillId="3" borderId="4" xfId="0" applyNumberFormat="1" applyFont="1" applyFill="1" applyBorder="1"/>
    <xf numFmtId="164" fontId="2" fillId="2" borderId="0" xfId="0" applyNumberFormat="1" applyFont="1" applyFill="1" applyProtection="1">
      <protection hidden="1"/>
    </xf>
    <xf numFmtId="164" fontId="2" fillId="2" borderId="1" xfId="0" applyNumberFormat="1" applyFont="1" applyFill="1" applyBorder="1" applyProtection="1">
      <protection hidden="1"/>
    </xf>
    <xf numFmtId="164" fontId="4" fillId="2" borderId="0" xfId="0" applyNumberFormat="1" applyFont="1" applyFill="1" applyProtection="1">
      <protection hidden="1"/>
    </xf>
    <xf numFmtId="0" fontId="2" fillId="2" borderId="0" xfId="0" applyFont="1" applyFill="1" applyAlignment="1">
      <alignment horizontal="left" wrapText="1"/>
    </xf>
    <xf numFmtId="165" fontId="2" fillId="2" borderId="2" xfId="1" applyNumberFormat="1" applyFont="1" applyFill="1" applyBorder="1" applyAlignment="1" applyProtection="1">
      <alignment horizontal="center"/>
      <protection hidden="1"/>
    </xf>
    <xf numFmtId="165" fontId="2" fillId="2" borderId="3" xfId="1" applyNumberFormat="1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Protection="1">
      <protection hidden="1"/>
    </xf>
    <xf numFmtId="164" fontId="2" fillId="3" borderId="7" xfId="0" applyNumberFormat="1" applyFont="1" applyFill="1" applyBorder="1"/>
    <xf numFmtId="0" fontId="2" fillId="3" borderId="7" xfId="0" applyFont="1" applyFill="1" applyBorder="1"/>
    <xf numFmtId="164" fontId="2" fillId="3" borderId="8" xfId="0" applyNumberFormat="1" applyFont="1" applyFill="1" applyBorder="1"/>
    <xf numFmtId="0" fontId="2" fillId="3" borderId="8" xfId="0" applyFont="1" applyFill="1" applyBorder="1"/>
    <xf numFmtId="164" fontId="2" fillId="3" borderId="9" xfId="0" applyNumberFormat="1" applyFont="1" applyFill="1" applyBorder="1"/>
    <xf numFmtId="0" fontId="2" fillId="3" borderId="9" xfId="0" applyFont="1" applyFill="1" applyBorder="1"/>
    <xf numFmtId="164" fontId="2" fillId="2" borderId="0" xfId="0" applyNumberFormat="1" applyFont="1" applyFill="1" applyAlignment="1" applyProtection="1">
      <alignment horizontal="right"/>
      <protection hidden="1"/>
    </xf>
    <xf numFmtId="164" fontId="2" fillId="2" borderId="10" xfId="0" applyNumberFormat="1" applyFont="1" applyFill="1" applyBorder="1" applyAlignment="1" applyProtection="1">
      <alignment horizontal="right"/>
      <protection hidden="1"/>
    </xf>
    <xf numFmtId="164" fontId="2" fillId="2" borderId="5" xfId="0" applyNumberFormat="1" applyFont="1" applyFill="1" applyBorder="1"/>
    <xf numFmtId="164" fontId="2" fillId="2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E6E6E"/>
      <color rgb="FFA6CE39"/>
      <color rgb="FF45A1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1876425</xdr:colOff>
      <xdr:row>2</xdr:row>
      <xdr:rowOff>196486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9E110E-2EC1-4165-A8C5-A0DCC22DC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0800" cy="61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F491F-C7F0-47AB-B58F-3031EEB074C2}">
  <sheetPr>
    <pageSetUpPr fitToPage="1"/>
  </sheetPr>
  <dimension ref="A5:I1048575"/>
  <sheetViews>
    <sheetView tabSelected="1" topLeftCell="A12" workbookViewId="0">
      <selection activeCell="F18" sqref="F18"/>
    </sheetView>
  </sheetViews>
  <sheetFormatPr defaultRowHeight="16.5" x14ac:dyDescent="0.3"/>
  <cols>
    <col min="1" max="1" width="10.7109375" style="1" customWidth="1"/>
    <col min="2" max="2" width="33.28515625" style="1" bestFit="1" customWidth="1"/>
    <col min="3" max="3" width="9.5703125" style="1" bestFit="1" customWidth="1"/>
    <col min="4" max="4" width="11.85546875" style="1" bestFit="1" customWidth="1"/>
    <col min="5" max="5" width="10.5703125" style="1" bestFit="1" customWidth="1"/>
    <col min="6" max="6" width="30" style="1" bestFit="1" customWidth="1"/>
    <col min="7" max="7" width="21.28515625" style="1" bestFit="1" customWidth="1"/>
    <col min="8" max="8" width="11.42578125" style="1" bestFit="1" customWidth="1"/>
    <col min="9" max="9" width="18" style="1" bestFit="1" customWidth="1"/>
    <col min="10" max="16384" width="9.140625" style="1"/>
  </cols>
  <sheetData>
    <row r="5" spans="1:9" x14ac:dyDescent="0.3">
      <c r="A5" s="7"/>
      <c r="B5" s="29" t="s">
        <v>26</v>
      </c>
      <c r="C5" s="29"/>
      <c r="D5" s="29"/>
      <c r="E5" s="29"/>
      <c r="F5" s="29"/>
      <c r="G5" s="29"/>
      <c r="H5" s="29"/>
      <c r="I5" s="7"/>
    </row>
    <row r="6" spans="1:9" x14ac:dyDescent="0.3">
      <c r="A6" s="7"/>
      <c r="B6" s="29"/>
      <c r="C6" s="29"/>
      <c r="D6" s="29"/>
      <c r="E6" s="29"/>
      <c r="F6" s="29"/>
      <c r="G6" s="29"/>
      <c r="H6" s="29"/>
      <c r="I6" s="7"/>
    </row>
    <row r="7" spans="1:9" x14ac:dyDescent="0.3">
      <c r="A7" s="3"/>
      <c r="B7" s="30"/>
      <c r="C7" s="30"/>
      <c r="D7" s="30"/>
      <c r="E7" s="30"/>
      <c r="F7" s="30"/>
      <c r="G7" s="30"/>
      <c r="H7" s="30"/>
      <c r="I7" s="3"/>
    </row>
    <row r="8" spans="1:9" x14ac:dyDescent="0.3">
      <c r="B8" s="1" t="s">
        <v>12</v>
      </c>
      <c r="E8" s="8">
        <v>20</v>
      </c>
    </row>
    <row r="9" spans="1:9" x14ac:dyDescent="0.3">
      <c r="B9" s="1" t="s">
        <v>13</v>
      </c>
      <c r="E9" s="9">
        <v>6</v>
      </c>
    </row>
    <row r="12" spans="1:9" x14ac:dyDescent="0.3">
      <c r="B12" s="2" t="s">
        <v>14</v>
      </c>
    </row>
    <row r="13" spans="1:9" x14ac:dyDescent="0.3">
      <c r="B13" s="28" t="s">
        <v>29</v>
      </c>
      <c r="C13" s="28" t="s">
        <v>1</v>
      </c>
      <c r="D13" s="28" t="s">
        <v>2</v>
      </c>
      <c r="E13" s="28" t="s">
        <v>3</v>
      </c>
      <c r="F13" s="28" t="s">
        <v>11</v>
      </c>
      <c r="G13" s="28" t="s">
        <v>30</v>
      </c>
      <c r="H13" s="28" t="s">
        <v>4</v>
      </c>
      <c r="I13" s="28" t="s">
        <v>28</v>
      </c>
    </row>
    <row r="14" spans="1:9" x14ac:dyDescent="0.3">
      <c r="B14" s="1" t="s">
        <v>0</v>
      </c>
      <c r="C14" s="20">
        <v>39.99</v>
      </c>
      <c r="D14" s="21">
        <v>25</v>
      </c>
      <c r="E14" s="11">
        <f>C14/D14</f>
        <v>1.5996000000000001</v>
      </c>
      <c r="F14" s="21" t="s">
        <v>22</v>
      </c>
      <c r="G14" s="21">
        <v>2</v>
      </c>
      <c r="H14" s="24">
        <f>IF(C14&gt;0,IF(F14="per appointment",E14*$E$8*G14,IF(F14="per day",E14*1*G14,"N/A")),0)</f>
        <v>63.984000000000009</v>
      </c>
      <c r="I14" s="26">
        <f>IF(C14=0,0,IF(F14="As needed",E14*1*G14,0))</f>
        <v>0</v>
      </c>
    </row>
    <row r="15" spans="1:9" x14ac:dyDescent="0.3">
      <c r="B15" s="1" t="s">
        <v>5</v>
      </c>
      <c r="C15" s="18">
        <v>100</v>
      </c>
      <c r="D15" s="19">
        <v>20</v>
      </c>
      <c r="E15" s="11">
        <f t="shared" ref="E15:E23" si="0">C15/D15</f>
        <v>5</v>
      </c>
      <c r="F15" s="19" t="s">
        <v>22</v>
      </c>
      <c r="G15" s="19">
        <v>2</v>
      </c>
      <c r="H15" s="24">
        <f t="shared" ref="H15:H24" si="1">IF(C15&gt;0,IF(F15="per appointment",E15*$E$8*G15,IF(F15="per day",E15*1*G15,"N/A")),0)</f>
        <v>200</v>
      </c>
      <c r="I15" s="27">
        <f t="shared" ref="I15:I24" si="2">IF(C15=0,0,IF(F15="As needed",E15*1*G15,0))</f>
        <v>0</v>
      </c>
    </row>
    <row r="16" spans="1:9" x14ac:dyDescent="0.3">
      <c r="B16" s="1" t="s">
        <v>6</v>
      </c>
      <c r="C16" s="18">
        <v>0</v>
      </c>
      <c r="D16" s="19">
        <v>0</v>
      </c>
      <c r="E16" s="11" t="e">
        <f t="shared" si="0"/>
        <v>#DIV/0!</v>
      </c>
      <c r="F16" s="19" t="s">
        <v>24</v>
      </c>
      <c r="G16" s="19">
        <v>0</v>
      </c>
      <c r="H16" s="24">
        <f t="shared" si="1"/>
        <v>0</v>
      </c>
      <c r="I16" s="27">
        <f t="shared" si="2"/>
        <v>0</v>
      </c>
    </row>
    <row r="17" spans="1:9" x14ac:dyDescent="0.3">
      <c r="B17" s="1" t="s">
        <v>7</v>
      </c>
      <c r="C17" s="18">
        <v>39.99</v>
      </c>
      <c r="D17" s="19">
        <v>250</v>
      </c>
      <c r="E17" s="11">
        <f t="shared" si="0"/>
        <v>0.15996000000000002</v>
      </c>
      <c r="F17" s="19" t="s">
        <v>22</v>
      </c>
      <c r="G17" s="19">
        <v>2</v>
      </c>
      <c r="H17" s="24">
        <f t="shared" si="1"/>
        <v>6.3984000000000005</v>
      </c>
      <c r="I17" s="27">
        <f t="shared" si="2"/>
        <v>0</v>
      </c>
    </row>
    <row r="18" spans="1:9" x14ac:dyDescent="0.3">
      <c r="B18" s="1" t="s">
        <v>8</v>
      </c>
      <c r="C18" s="18">
        <v>19.989999999999998</v>
      </c>
      <c r="D18" s="19">
        <v>250</v>
      </c>
      <c r="E18" s="11">
        <f t="shared" si="0"/>
        <v>7.9959999999999989E-2</v>
      </c>
      <c r="F18" s="19" t="s">
        <v>22</v>
      </c>
      <c r="G18" s="19">
        <v>2</v>
      </c>
      <c r="H18" s="24">
        <f t="shared" si="1"/>
        <v>3.1983999999999995</v>
      </c>
      <c r="I18" s="27">
        <f t="shared" si="2"/>
        <v>0</v>
      </c>
    </row>
    <row r="19" spans="1:9" x14ac:dyDescent="0.3">
      <c r="B19" s="1" t="s">
        <v>9</v>
      </c>
      <c r="C19" s="18">
        <v>49.99</v>
      </c>
      <c r="D19" s="19">
        <v>100</v>
      </c>
      <c r="E19" s="11">
        <f t="shared" si="0"/>
        <v>0.49990000000000001</v>
      </c>
      <c r="F19" s="19" t="s">
        <v>22</v>
      </c>
      <c r="G19" s="19">
        <v>2</v>
      </c>
      <c r="H19" s="24">
        <f t="shared" si="1"/>
        <v>19.996000000000002</v>
      </c>
      <c r="I19" s="27">
        <f t="shared" si="2"/>
        <v>0</v>
      </c>
    </row>
    <row r="20" spans="1:9" x14ac:dyDescent="0.3">
      <c r="B20" s="7" t="s">
        <v>10</v>
      </c>
      <c r="C20" s="18">
        <v>40</v>
      </c>
      <c r="D20" s="19">
        <v>10</v>
      </c>
      <c r="E20" s="17">
        <f t="shared" si="0"/>
        <v>4</v>
      </c>
      <c r="F20" s="19" t="s">
        <v>23</v>
      </c>
      <c r="G20" s="19">
        <v>2</v>
      </c>
      <c r="H20" s="24">
        <f t="shared" si="1"/>
        <v>8</v>
      </c>
      <c r="I20" s="27">
        <f t="shared" si="2"/>
        <v>0</v>
      </c>
    </row>
    <row r="21" spans="1:9" x14ac:dyDescent="0.3">
      <c r="B21" s="19" t="s">
        <v>27</v>
      </c>
      <c r="C21" s="18">
        <v>0</v>
      </c>
      <c r="D21" s="19">
        <v>0</v>
      </c>
      <c r="E21" s="17" t="e">
        <f t="shared" si="0"/>
        <v>#DIV/0!</v>
      </c>
      <c r="F21" s="19" t="s">
        <v>22</v>
      </c>
      <c r="G21" s="19">
        <v>0</v>
      </c>
      <c r="H21" s="24">
        <f>IF(C21&gt;0,IF(F21="per appointment",E21*$E$8*G21,IF(F21="per day",E21*1*G21,"N/A")),0)</f>
        <v>0</v>
      </c>
      <c r="I21" s="27">
        <f t="shared" si="2"/>
        <v>0</v>
      </c>
    </row>
    <row r="22" spans="1:9" x14ac:dyDescent="0.3">
      <c r="B22" s="19" t="s">
        <v>27</v>
      </c>
      <c r="C22" s="18">
        <v>0</v>
      </c>
      <c r="D22" s="19">
        <v>0</v>
      </c>
      <c r="E22" s="17" t="e">
        <f t="shared" si="0"/>
        <v>#DIV/0!</v>
      </c>
      <c r="F22" s="19" t="s">
        <v>22</v>
      </c>
      <c r="G22" s="19">
        <v>0</v>
      </c>
      <c r="H22" s="24">
        <f t="shared" si="1"/>
        <v>0</v>
      </c>
      <c r="I22" s="27">
        <f t="shared" si="2"/>
        <v>0</v>
      </c>
    </row>
    <row r="23" spans="1:9" x14ac:dyDescent="0.3">
      <c r="B23" s="19" t="s">
        <v>27</v>
      </c>
      <c r="C23" s="18">
        <v>0</v>
      </c>
      <c r="D23" s="19">
        <v>0</v>
      </c>
      <c r="E23" s="17" t="e">
        <f t="shared" si="0"/>
        <v>#DIV/0!</v>
      </c>
      <c r="F23" s="19" t="s">
        <v>22</v>
      </c>
      <c r="G23" s="19">
        <v>0</v>
      </c>
      <c r="H23" s="24">
        <f t="shared" si="1"/>
        <v>0</v>
      </c>
      <c r="I23" s="27">
        <f t="shared" si="2"/>
        <v>0</v>
      </c>
    </row>
    <row r="24" spans="1:9" x14ac:dyDescent="0.3">
      <c r="B24" s="23" t="s">
        <v>27</v>
      </c>
      <c r="C24" s="22">
        <v>0</v>
      </c>
      <c r="D24" s="23">
        <v>0</v>
      </c>
      <c r="E24" s="12" t="e">
        <f t="shared" ref="E24" si="3">C24/D24</f>
        <v>#DIV/0!</v>
      </c>
      <c r="F24" s="23" t="s">
        <v>22</v>
      </c>
      <c r="G24" s="23">
        <v>0</v>
      </c>
      <c r="H24" s="25">
        <f t="shared" si="1"/>
        <v>0</v>
      </c>
      <c r="I24" s="5">
        <f t="shared" si="2"/>
        <v>0</v>
      </c>
    </row>
    <row r="25" spans="1:9" ht="16.5" customHeight="1" x14ac:dyDescent="0.3">
      <c r="H25" s="24">
        <f>SUM(H14:H24)</f>
        <v>301.57679999999999</v>
      </c>
      <c r="I25" s="4">
        <f>SUM(I14:I24)</f>
        <v>0</v>
      </c>
    </row>
    <row r="26" spans="1:9" x14ac:dyDescent="0.3">
      <c r="H26" s="4"/>
    </row>
    <row r="27" spans="1:9" x14ac:dyDescent="0.3">
      <c r="B27" s="2" t="s">
        <v>15</v>
      </c>
      <c r="F27" s="1" t="s">
        <v>19</v>
      </c>
      <c r="H27" s="13">
        <f>H25+D30+I25</f>
        <v>401.57679999999999</v>
      </c>
    </row>
    <row r="28" spans="1:9" x14ac:dyDescent="0.3">
      <c r="B28" s="1" t="s">
        <v>16</v>
      </c>
      <c r="D28" s="9">
        <v>20</v>
      </c>
      <c r="F28" s="1" t="s">
        <v>20</v>
      </c>
      <c r="H28" s="10">
        <f>6000</f>
        <v>6000</v>
      </c>
      <c r="I28" s="4"/>
    </row>
    <row r="29" spans="1:9" ht="33" x14ac:dyDescent="0.3">
      <c r="B29" s="3" t="s">
        <v>17</v>
      </c>
      <c r="C29" s="3"/>
      <c r="D29" s="10">
        <v>15</v>
      </c>
      <c r="F29" s="14" t="s">
        <v>21</v>
      </c>
      <c r="G29" s="14"/>
      <c r="H29" s="15">
        <f>H27/H28</f>
        <v>6.6929466666666659E-2</v>
      </c>
    </row>
    <row r="30" spans="1:9" x14ac:dyDescent="0.3">
      <c r="B30" s="1" t="s">
        <v>18</v>
      </c>
      <c r="D30" s="11">
        <f>((D28*E8)/60)*D29</f>
        <v>100</v>
      </c>
      <c r="F30" s="14"/>
      <c r="G30" s="14"/>
      <c r="H30" s="16"/>
    </row>
    <row r="32" spans="1:9" x14ac:dyDescent="0.3">
      <c r="A32" s="6"/>
      <c r="B32" s="6"/>
      <c r="C32" s="6"/>
      <c r="D32" s="6"/>
      <c r="E32" s="6"/>
      <c r="F32" s="31" t="s">
        <v>25</v>
      </c>
      <c r="G32" s="31"/>
      <c r="H32" s="31"/>
      <c r="I32" s="31"/>
    </row>
    <row r="1048573" spans="1:1" x14ac:dyDescent="0.3">
      <c r="A1048573" s="1" t="s">
        <v>22</v>
      </c>
    </row>
    <row r="1048574" spans="1:1" x14ac:dyDescent="0.3">
      <c r="A1048574" s="1" t="s">
        <v>23</v>
      </c>
    </row>
    <row r="1048575" spans="1:1" x14ac:dyDescent="0.3">
      <c r="A1048575" s="1" t="s">
        <v>24</v>
      </c>
    </row>
  </sheetData>
  <mergeCells count="2">
    <mergeCell ref="B5:H7"/>
    <mergeCell ref="F32:I32"/>
  </mergeCells>
  <dataValidations count="1">
    <dataValidation type="list" allowBlank="1" showInputMessage="1" showErrorMessage="1" sqref="F14:F24" xr:uid="{121D3EBC-7CF3-43C9-B973-CFBD0E92200F}">
      <formula1>$A$1048573:$A$1048575</formula1>
    </dataValidation>
  </dataValidation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Partridge,Nicholas</dc:creator>
  <cp:lastModifiedBy>Partridge,Nicholas</cp:lastModifiedBy>
  <cp:lastPrinted>2020-04-28T17:30:04Z</cp:lastPrinted>
  <dcterms:created xsi:type="dcterms:W3CDTF">2020-04-27T19:46:03Z</dcterms:created>
  <dcterms:modified xsi:type="dcterms:W3CDTF">2020-04-28T19:12:31Z</dcterms:modified>
</cp:coreProperties>
</file>